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1"/>
  </bookViews>
  <sheets>
    <sheet name="林业公示2号线 (2)" sheetId="8" r:id="rId1"/>
  </sheets>
  <definedNames>
    <definedName name="_xlnm.Print_Area" localSheetId="0">'林业公示2号线 (2)'!$A$1:$K$26</definedName>
  </definedNames>
  <calcPr calcId="144525"/>
</workbook>
</file>

<file path=xl/sharedStrings.xml><?xml version="1.0" encoding="utf-8"?>
<sst xmlns="http://schemas.openxmlformats.org/spreadsheetml/2006/main" count="56" uniqueCount="44">
  <si>
    <t>森林资源资产明细表</t>
  </si>
  <si>
    <t>岗子村</t>
  </si>
  <si>
    <t>被评估方：天新菌业-王春光</t>
  </si>
  <si>
    <t>序</t>
  </si>
  <si>
    <t>树木名称</t>
  </si>
  <si>
    <t>树高</t>
  </si>
  <si>
    <t>冠幅</t>
  </si>
  <si>
    <t>胸(地)径</t>
  </si>
  <si>
    <t>株距</t>
  </si>
  <si>
    <t>行距</t>
  </si>
  <si>
    <t>延长米</t>
  </si>
  <si>
    <t>面积</t>
  </si>
  <si>
    <t>数量</t>
  </si>
  <si>
    <t>单价</t>
  </si>
  <si>
    <t>号</t>
  </si>
  <si>
    <t>（m）</t>
  </si>
  <si>
    <t>（cm）</t>
  </si>
  <si>
    <t>(m)</t>
  </si>
  <si>
    <t>（m)</t>
  </si>
  <si>
    <r>
      <rPr>
        <b/>
        <sz val="11"/>
        <color theme="1"/>
        <rFont val="宋体"/>
        <charset val="134"/>
        <scheme val="minor"/>
      </rPr>
      <t>(m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)</t>
    </r>
  </si>
  <si>
    <t>(棵)</t>
  </si>
  <si>
    <t>榆叶梅</t>
  </si>
  <si>
    <t>3条/丛</t>
  </si>
  <si>
    <t>红豆杉</t>
  </si>
  <si>
    <t>黄菠萝</t>
  </si>
  <si>
    <t>胸5</t>
  </si>
  <si>
    <t>金叶榆</t>
  </si>
  <si>
    <t>胸6</t>
  </si>
  <si>
    <t>玉簪</t>
  </si>
  <si>
    <t>李子</t>
  </si>
  <si>
    <t>地4-6</t>
  </si>
  <si>
    <t>海棠</t>
  </si>
  <si>
    <t>地6-8</t>
  </si>
  <si>
    <t>梧桐</t>
  </si>
  <si>
    <t>胸4-6</t>
  </si>
  <si>
    <t>山丁子</t>
  </si>
  <si>
    <t>地4</t>
  </si>
  <si>
    <t>地10</t>
  </si>
  <si>
    <t>糖槭</t>
  </si>
  <si>
    <t>胸6-8</t>
  </si>
  <si>
    <t>胸2-4</t>
  </si>
  <si>
    <t>地6</t>
  </si>
  <si>
    <t>（红叶李+金叶榆）篱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</si>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</sst>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46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49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49" applyFont="1" applyFill="1" applyAlignment="1">
      <alignment horizontal="left" vertical="center"/>
    </xf>
    <xf numFmtId="0" fontId="1" fillId="2" borderId="0" xfId="49" applyFont="1" applyFill="1" applyAlignment="1">
      <alignment horizontal="center"/>
    </xf>
    <xf numFmtId="0" fontId="0" fillId="2" borderId="0" xfId="49" applyFont="1" applyFill="1" applyBorder="1" applyAlignment="1">
      <alignment horizontal="left" vertical="center"/>
    </xf>
    <xf numFmtId="0" fontId="0" fillId="2" borderId="1" xfId="49" applyFont="1" applyFill="1" applyBorder="1" applyAlignment="1">
      <alignment horizontal="left" vertical="center"/>
    </xf>
    <xf numFmtId="0" fontId="1" fillId="2" borderId="0" xfId="49" applyFont="1" applyFill="1" applyAlignment="1"/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0" fontId="3" fillId="2" borderId="5" xfId="49" applyNumberFormat="1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7" xfId="49" applyNumberFormat="1" applyFont="1" applyFill="1" applyBorder="1" applyAlignment="1">
      <alignment horizontal="center" vertical="center"/>
    </xf>
    <xf numFmtId="0" fontId="1" fillId="2" borderId="6" xfId="49" applyNumberFormat="1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2" fillId="2" borderId="0" xfId="49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1" fillId="2" borderId="0" xfId="49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2" borderId="0" xfId="49" applyFont="1" applyFill="1" applyAlignment="1">
      <alignment horizontal="centerContinuous" vertical="center"/>
    </xf>
    <xf numFmtId="0" fontId="1" fillId="2" borderId="0" xfId="49" applyNumberFormat="1" applyFont="1" applyFill="1" applyAlignment="1">
      <alignment horizontal="center"/>
    </xf>
    <xf numFmtId="0" fontId="3" fillId="2" borderId="2" xfId="49" applyNumberFormat="1" applyFont="1" applyFill="1" applyBorder="1" applyAlignment="1">
      <alignment horizontal="center" vertical="center"/>
    </xf>
    <xf numFmtId="0" fontId="3" fillId="2" borderId="10" xfId="49" applyNumberFormat="1" applyFont="1" applyFill="1" applyBorder="1" applyAlignment="1">
      <alignment horizontal="center" vertical="center"/>
    </xf>
    <xf numFmtId="0" fontId="3" fillId="2" borderId="6" xfId="49" applyNumberFormat="1" applyFont="1" applyFill="1" applyBorder="1" applyAlignment="1">
      <alignment horizontal="center" vertical="center"/>
    </xf>
    <xf numFmtId="0" fontId="3" fillId="2" borderId="11" xfId="49" applyNumberFormat="1" applyFont="1" applyFill="1" applyBorder="1" applyAlignment="1">
      <alignment horizontal="center" vertical="center"/>
    </xf>
    <xf numFmtId="0" fontId="1" fillId="2" borderId="11" xfId="49" applyNumberFormat="1" applyFont="1" applyFill="1" applyBorder="1" applyAlignment="1">
      <alignment horizontal="center" vertical="center" wrapText="1"/>
    </xf>
    <xf numFmtId="176" fontId="1" fillId="2" borderId="8" xfId="49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绿化评估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36"/>
  <sheetViews>
    <sheetView tabSelected="1" view="pageBreakPreview" zoomScaleNormal="100" workbookViewId="0">
      <selection activeCell="G4" sqref="G4"/>
    </sheetView>
  </sheetViews>
  <sheetFormatPr defaultColWidth="9" defaultRowHeight="12"/>
  <cols>
    <col min="1" max="1" width="5.38333333333333" style="4" customWidth="1"/>
    <col min="2" max="2" width="16.6333333333333" style="4" customWidth="1"/>
    <col min="3" max="4" width="8.63333333333333" style="4" customWidth="1"/>
    <col min="5" max="5" width="11.6333333333333" style="4" customWidth="1"/>
    <col min="6" max="7" width="8.63333333333333" style="4" customWidth="1"/>
    <col min="8" max="8" width="9.38333333333333" style="4" customWidth="1"/>
    <col min="9" max="9" width="11.6333333333333" style="5" customWidth="1"/>
    <col min="10" max="10" width="8.25" style="6" customWidth="1"/>
    <col min="11" max="11" width="23.2166666666667" style="4" customWidth="1"/>
    <col min="12" max="16363" width="9" style="4"/>
    <col min="16364" max="16384" width="9" style="7"/>
  </cols>
  <sheetData>
    <row r="1" s="1" customFormat="1" ht="25.5" customHeight="1" spans="1:11">
      <c r="A1" s="8" t="s">
        <v>0</v>
      </c>
      <c r="B1" s="8"/>
      <c r="C1" s="8"/>
      <c r="D1" s="8"/>
      <c r="E1" s="8"/>
      <c r="F1" s="8"/>
      <c r="G1" s="8"/>
      <c r="H1" s="8"/>
      <c r="I1" s="31"/>
      <c r="J1" s="31"/>
      <c r="K1" s="8"/>
    </row>
    <row r="2" s="1" customFormat="1" ht="20.1" customHeight="1" spans="1:11">
      <c r="A2" s="9"/>
      <c r="B2" s="9"/>
      <c r="C2" s="9"/>
      <c r="D2" s="9"/>
      <c r="E2" s="9"/>
      <c r="F2" s="9"/>
      <c r="G2" s="9"/>
      <c r="H2" s="9"/>
      <c r="I2" s="32"/>
      <c r="J2" s="32"/>
      <c r="K2" s="9"/>
    </row>
    <row r="3" s="1" customFormat="1" ht="20.1" customHeight="1" spans="1:11">
      <c r="A3" s="10" t="s">
        <v>1</v>
      </c>
      <c r="B3" s="10"/>
      <c r="C3" s="10"/>
      <c r="D3" s="10"/>
      <c r="E3" s="10"/>
      <c r="F3" s="11"/>
      <c r="G3" s="11"/>
      <c r="H3" s="11"/>
      <c r="I3" s="33"/>
      <c r="J3" s="34"/>
      <c r="K3" s="35"/>
    </row>
    <row r="4" s="1" customFormat="1" ht="20.1" customHeight="1" spans="1:11">
      <c r="A4" s="12" t="s">
        <v>2</v>
      </c>
      <c r="B4" s="13"/>
      <c r="C4" s="12"/>
      <c r="D4" s="12"/>
      <c r="E4" s="12"/>
      <c r="F4" s="14"/>
      <c r="G4" s="14"/>
      <c r="H4" s="14"/>
      <c r="I4" s="33"/>
      <c r="J4" s="36"/>
      <c r="K4" s="11"/>
    </row>
    <row r="5" s="1" customFormat="1" ht="20.1" customHeight="1" spans="1:11">
      <c r="A5" s="15" t="s">
        <v>3</v>
      </c>
      <c r="B5" s="16" t="s">
        <v>4</v>
      </c>
      <c r="C5" s="15" t="s">
        <v>5</v>
      </c>
      <c r="D5" s="17" t="s">
        <v>6</v>
      </c>
      <c r="E5" s="18" t="s">
        <v>7</v>
      </c>
      <c r="F5" s="15" t="s">
        <v>8</v>
      </c>
      <c r="G5" s="19" t="s">
        <v>9</v>
      </c>
      <c r="H5" s="20" t="s">
        <v>10</v>
      </c>
      <c r="I5" s="37" t="s">
        <v>11</v>
      </c>
      <c r="J5" s="38" t="s">
        <v>12</v>
      </c>
      <c r="K5" s="16" t="s">
        <v>13</v>
      </c>
    </row>
    <row r="6" s="1" customFormat="1" ht="20.1" customHeight="1" spans="1:11">
      <c r="A6" s="21" t="s">
        <v>14</v>
      </c>
      <c r="B6" s="16"/>
      <c r="C6" s="21" t="s">
        <v>15</v>
      </c>
      <c r="D6" s="22" t="s">
        <v>15</v>
      </c>
      <c r="E6" s="23" t="s">
        <v>16</v>
      </c>
      <c r="F6" s="21" t="s">
        <v>17</v>
      </c>
      <c r="G6" s="24" t="s">
        <v>17</v>
      </c>
      <c r="H6" s="25" t="s">
        <v>18</v>
      </c>
      <c r="I6" s="39" t="s">
        <v>19</v>
      </c>
      <c r="J6" s="40" t="s">
        <v>20</v>
      </c>
      <c r="K6" s="16"/>
    </row>
    <row r="7" s="2" customFormat="1" ht="20.1" customHeight="1" spans="1:16378">
      <c r="A7" s="26">
        <v>1</v>
      </c>
      <c r="B7" s="27" t="s">
        <v>21</v>
      </c>
      <c r="C7" s="27">
        <v>1.6</v>
      </c>
      <c r="D7" s="27"/>
      <c r="E7" s="27" t="s">
        <v>22</v>
      </c>
      <c r="F7" s="27"/>
      <c r="G7" s="27"/>
      <c r="H7" s="28"/>
      <c r="I7" s="27">
        <v>178.01</v>
      </c>
      <c r="J7" s="41">
        <v>270</v>
      </c>
      <c r="K7" s="42">
        <v>55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</row>
    <row r="8" s="2" customFormat="1" ht="20.1" customHeight="1" spans="1:16378">
      <c r="A8" s="26">
        <v>2</v>
      </c>
      <c r="B8" s="27" t="s">
        <v>23</v>
      </c>
      <c r="C8" s="27">
        <v>0.55</v>
      </c>
      <c r="D8" s="27"/>
      <c r="E8" s="27"/>
      <c r="F8" s="27">
        <v>0.5</v>
      </c>
      <c r="G8" s="27">
        <v>0.65</v>
      </c>
      <c r="H8" s="28"/>
      <c r="I8" s="27">
        <v>273.97</v>
      </c>
      <c r="J8" s="41">
        <f>ROUND(I8/G8/F8,0)</f>
        <v>843</v>
      </c>
      <c r="K8" s="42">
        <v>40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</row>
    <row r="9" s="2" customFormat="1" ht="20.1" customHeight="1" spans="1:16378">
      <c r="A9" s="26">
        <v>3</v>
      </c>
      <c r="B9" s="27" t="s">
        <v>24</v>
      </c>
      <c r="C9" s="27"/>
      <c r="D9" s="27"/>
      <c r="E9" s="27" t="s">
        <v>25</v>
      </c>
      <c r="F9" s="27">
        <v>1.1</v>
      </c>
      <c r="G9" s="27">
        <v>1.5</v>
      </c>
      <c r="H9" s="28"/>
      <c r="I9" s="27"/>
      <c r="J9" s="41">
        <f>ROUND(I8/G9/F9,0)</f>
        <v>166</v>
      </c>
      <c r="K9" s="42">
        <v>130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</row>
    <row r="10" s="2" customFormat="1" ht="20.1" customHeight="1" spans="1:16378">
      <c r="A10" s="26">
        <v>4</v>
      </c>
      <c r="B10" s="27" t="s">
        <v>26</v>
      </c>
      <c r="C10" s="27"/>
      <c r="D10" s="27"/>
      <c r="E10" s="27" t="s">
        <v>27</v>
      </c>
      <c r="F10" s="27">
        <v>1.4</v>
      </c>
      <c r="G10" s="27">
        <v>1.3</v>
      </c>
      <c r="H10" s="28"/>
      <c r="I10" s="27">
        <v>463.03</v>
      </c>
      <c r="J10" s="41">
        <f>ROUND(I10/G10/F10,0)</f>
        <v>254</v>
      </c>
      <c r="K10" s="42">
        <v>125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</row>
    <row r="11" s="2" customFormat="1" ht="20.1" customHeight="1" spans="1:16378">
      <c r="A11" s="26">
        <v>5</v>
      </c>
      <c r="B11" s="27" t="s">
        <v>23</v>
      </c>
      <c r="C11" s="27">
        <v>0.55</v>
      </c>
      <c r="D11" s="27"/>
      <c r="E11" s="27"/>
      <c r="F11" s="27">
        <v>0.5</v>
      </c>
      <c r="G11" s="27">
        <v>0.65</v>
      </c>
      <c r="H11" s="28"/>
      <c r="I11" s="27"/>
      <c r="J11" s="41">
        <f>ROUND(I10/G11/F11,0)</f>
        <v>1425</v>
      </c>
      <c r="K11" s="42">
        <v>40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</row>
    <row r="12" s="2" customFormat="1" ht="20.1" customHeight="1" spans="1:16378">
      <c r="A12" s="26">
        <v>6</v>
      </c>
      <c r="B12" s="27" t="s">
        <v>28</v>
      </c>
      <c r="C12" s="27"/>
      <c r="D12" s="27"/>
      <c r="E12" s="27"/>
      <c r="F12" s="27"/>
      <c r="G12" s="27"/>
      <c r="H12" s="28"/>
      <c r="I12" s="27">
        <v>14.96</v>
      </c>
      <c r="J12" s="41"/>
      <c r="K12" s="42">
        <v>65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</row>
    <row r="13" s="2" customFormat="1" ht="20.1" customHeight="1" spans="1:16378">
      <c r="A13" s="26">
        <v>7</v>
      </c>
      <c r="B13" s="27" t="s">
        <v>28</v>
      </c>
      <c r="C13" s="27"/>
      <c r="D13" s="27"/>
      <c r="E13" s="27"/>
      <c r="F13" s="27"/>
      <c r="G13" s="27"/>
      <c r="H13" s="28"/>
      <c r="I13" s="27">
        <v>18.26</v>
      </c>
      <c r="J13" s="41"/>
      <c r="K13" s="42">
        <v>65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</row>
    <row r="14" s="2" customFormat="1" ht="20.1" customHeight="1" spans="1:16378">
      <c r="A14" s="26">
        <v>8</v>
      </c>
      <c r="B14" s="27" t="s">
        <v>29</v>
      </c>
      <c r="C14" s="27"/>
      <c r="D14" s="27"/>
      <c r="E14" s="27" t="s">
        <v>30</v>
      </c>
      <c r="F14" s="27">
        <v>1.2</v>
      </c>
      <c r="G14" s="27">
        <v>1.3</v>
      </c>
      <c r="H14" s="28"/>
      <c r="I14" s="27">
        <v>1362.17</v>
      </c>
      <c r="J14" s="41">
        <f>ROUND(I14*0.35/G14/F14,0)</f>
        <v>306</v>
      </c>
      <c r="K14" s="42">
        <v>200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</row>
    <row r="15" s="2" customFormat="1" ht="20.1" customHeight="1" spans="1:16378">
      <c r="A15" s="26">
        <v>9</v>
      </c>
      <c r="B15" s="27" t="s">
        <v>31</v>
      </c>
      <c r="C15" s="27"/>
      <c r="D15" s="27"/>
      <c r="E15" s="27" t="s">
        <v>32</v>
      </c>
      <c r="F15" s="27">
        <v>1.2</v>
      </c>
      <c r="G15" s="27">
        <v>1.3</v>
      </c>
      <c r="H15" s="28"/>
      <c r="I15" s="27"/>
      <c r="J15" s="41">
        <f>ROUND(I14*0.4*0.9/G15/F15,0)</f>
        <v>314</v>
      </c>
      <c r="K15" s="42">
        <v>350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</row>
    <row r="16" s="2" customFormat="1" ht="20.1" customHeight="1" spans="1:16378">
      <c r="A16" s="26">
        <v>10</v>
      </c>
      <c r="B16" s="27" t="s">
        <v>33</v>
      </c>
      <c r="C16" s="27"/>
      <c r="D16" s="27"/>
      <c r="E16" s="27" t="s">
        <v>34</v>
      </c>
      <c r="F16" s="27">
        <v>1.2</v>
      </c>
      <c r="G16" s="27">
        <v>1.3</v>
      </c>
      <c r="H16" s="28"/>
      <c r="I16" s="27"/>
      <c r="J16" s="41">
        <f>ROUND(I14*0.05/G16/F16,0)</f>
        <v>44</v>
      </c>
      <c r="K16" s="42">
        <v>100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</row>
    <row r="17" s="2" customFormat="1" ht="20.1" customHeight="1" spans="1:16378">
      <c r="A17" s="26">
        <v>11</v>
      </c>
      <c r="B17" s="27" t="s">
        <v>35</v>
      </c>
      <c r="C17" s="27"/>
      <c r="D17" s="27"/>
      <c r="E17" s="27" t="s">
        <v>36</v>
      </c>
      <c r="F17" s="27">
        <v>1.2</v>
      </c>
      <c r="G17" s="27">
        <v>1.3</v>
      </c>
      <c r="H17" s="28"/>
      <c r="I17" s="27"/>
      <c r="J17" s="41">
        <f>ROUND(I14*0.1/G17/F17,0)</f>
        <v>87</v>
      </c>
      <c r="K17" s="42">
        <v>100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</row>
    <row r="18" s="2" customFormat="1" ht="20.1" customHeight="1" spans="1:16378">
      <c r="A18" s="26">
        <v>12</v>
      </c>
      <c r="B18" s="27" t="s">
        <v>31</v>
      </c>
      <c r="C18" s="27"/>
      <c r="D18" s="27"/>
      <c r="E18" s="27" t="s">
        <v>37</v>
      </c>
      <c r="F18" s="27">
        <v>1.2</v>
      </c>
      <c r="G18" s="27">
        <v>1.3</v>
      </c>
      <c r="H18" s="28"/>
      <c r="I18" s="27"/>
      <c r="J18" s="41">
        <f>ROUND(I14*0.1/G18/F18,0)</f>
        <v>87</v>
      </c>
      <c r="K18" s="42">
        <v>500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7"/>
    </row>
    <row r="19" s="2" customFormat="1" ht="20.1" customHeight="1" spans="1:16378">
      <c r="A19" s="26">
        <v>13</v>
      </c>
      <c r="B19" s="27" t="s">
        <v>38</v>
      </c>
      <c r="C19" s="27"/>
      <c r="D19" s="27"/>
      <c r="E19" s="27" t="s">
        <v>39</v>
      </c>
      <c r="F19" s="27">
        <v>1.4</v>
      </c>
      <c r="G19" s="27">
        <v>1.4</v>
      </c>
      <c r="H19" s="28"/>
      <c r="I19" s="27">
        <v>2056.06</v>
      </c>
      <c r="J19" s="41">
        <f>ROUND(I19/G19/F19,0)</f>
        <v>1049</v>
      </c>
      <c r="K19" s="42">
        <v>180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</row>
    <row r="20" s="2" customFormat="1" ht="20.1" customHeight="1" spans="1:16378">
      <c r="A20" s="26">
        <v>14</v>
      </c>
      <c r="B20" s="27" t="s">
        <v>38</v>
      </c>
      <c r="C20" s="27"/>
      <c r="D20" s="27"/>
      <c r="E20" s="27" t="s">
        <v>40</v>
      </c>
      <c r="F20" s="27">
        <v>1.4</v>
      </c>
      <c r="G20" s="27">
        <v>1.4</v>
      </c>
      <c r="H20" s="28"/>
      <c r="I20" s="27"/>
      <c r="J20" s="41">
        <f>ROUND(I19/G20/F20,0)</f>
        <v>1049</v>
      </c>
      <c r="K20" s="42">
        <v>90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</row>
    <row r="21" s="2" customFormat="1" ht="20.1" customHeight="1" spans="1:16378">
      <c r="A21" s="26">
        <v>15</v>
      </c>
      <c r="B21" s="27" t="s">
        <v>29</v>
      </c>
      <c r="C21" s="27"/>
      <c r="D21" s="27"/>
      <c r="E21" s="27" t="s">
        <v>41</v>
      </c>
      <c r="F21" s="27">
        <v>1.1</v>
      </c>
      <c r="G21" s="27">
        <v>1.4</v>
      </c>
      <c r="H21" s="28"/>
      <c r="I21" s="27">
        <v>1442.51</v>
      </c>
      <c r="J21" s="41">
        <f>ROUND(I21*0.55/G21/F21,0)</f>
        <v>515</v>
      </c>
      <c r="K21" s="42">
        <v>240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</row>
    <row r="22" s="2" customFormat="1" ht="20.1" customHeight="1" spans="1:16378">
      <c r="A22" s="26">
        <v>16</v>
      </c>
      <c r="B22" s="27" t="s">
        <v>31</v>
      </c>
      <c r="C22" s="27"/>
      <c r="D22" s="27"/>
      <c r="E22" s="27" t="s">
        <v>37</v>
      </c>
      <c r="F22" s="27">
        <v>1.1</v>
      </c>
      <c r="G22" s="27">
        <v>1.4</v>
      </c>
      <c r="H22" s="28"/>
      <c r="I22" s="27"/>
      <c r="J22" s="41">
        <f>ROUNDDOWN(I21*0.1/G22/F22,0)</f>
        <v>93</v>
      </c>
      <c r="K22" s="42">
        <v>500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</row>
    <row r="23" s="2" customFormat="1" ht="20.1" customHeight="1" spans="1:16378">
      <c r="A23" s="26">
        <v>17</v>
      </c>
      <c r="B23" s="27" t="s">
        <v>31</v>
      </c>
      <c r="C23" s="27"/>
      <c r="D23" s="27"/>
      <c r="E23" s="27" t="s">
        <v>41</v>
      </c>
      <c r="F23" s="27">
        <v>1.1</v>
      </c>
      <c r="G23" s="27">
        <v>1.4</v>
      </c>
      <c r="H23" s="28"/>
      <c r="I23" s="27"/>
      <c r="J23" s="41">
        <f>ROUND(I21*0.3/G23/F23,0)</f>
        <v>281</v>
      </c>
      <c r="K23" s="42">
        <v>280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</row>
    <row r="24" s="2" customFormat="1" ht="20.1" customHeight="1" spans="1:16378">
      <c r="A24" s="26">
        <v>18</v>
      </c>
      <c r="B24" s="27" t="s">
        <v>42</v>
      </c>
      <c r="C24" s="27">
        <v>0.8</v>
      </c>
      <c r="D24" s="27">
        <v>0.8</v>
      </c>
      <c r="E24" s="27"/>
      <c r="F24" s="27"/>
      <c r="G24" s="27"/>
      <c r="H24" s="28">
        <v>157.45</v>
      </c>
      <c r="I24" s="27"/>
      <c r="J24" s="41"/>
      <c r="K24" s="42">
        <v>185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</row>
    <row r="25" s="2" customFormat="1" ht="20.1" customHeight="1" spans="1:16378">
      <c r="A25" s="26">
        <v>19</v>
      </c>
      <c r="B25" s="27" t="s">
        <v>42</v>
      </c>
      <c r="C25" s="27">
        <v>0.8</v>
      </c>
      <c r="D25" s="27">
        <v>0.8</v>
      </c>
      <c r="E25" s="27"/>
      <c r="F25" s="27"/>
      <c r="G25" s="27"/>
      <c r="H25" s="28">
        <v>27.87</v>
      </c>
      <c r="I25" s="27"/>
      <c r="J25" s="41"/>
      <c r="K25" s="42">
        <v>185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</row>
    <row r="26" s="3" customFormat="1" ht="29" customHeight="1" spans="1:11">
      <c r="A26" s="29" t="s">
        <v>43</v>
      </c>
      <c r="B26" s="29"/>
      <c r="C26" s="29"/>
      <c r="D26" s="29"/>
      <c r="E26" s="29"/>
      <c r="F26" s="29"/>
      <c r="G26" s="29"/>
      <c r="H26" s="30"/>
      <c r="I26" s="43">
        <f>SUM(I7:I25)</f>
        <v>5808.97</v>
      </c>
      <c r="J26" s="44">
        <f>SUM(J7:J25)</f>
        <v>6783</v>
      </c>
      <c r="K26" s="45"/>
    </row>
    <row r="27" s="4" customFormat="1" spans="1:11">
      <c r="A27" s="1"/>
      <c r="B27" s="1"/>
      <c r="C27" s="1"/>
      <c r="D27" s="1"/>
      <c r="E27" s="1"/>
      <c r="F27" s="1"/>
      <c r="G27" s="1"/>
      <c r="H27" s="1"/>
      <c r="I27" s="5"/>
      <c r="J27" s="34"/>
      <c r="K27" s="1"/>
    </row>
    <row r="28" s="4" customFormat="1" spans="1:11">
      <c r="A28" s="1"/>
      <c r="B28" s="1"/>
      <c r="C28" s="1"/>
      <c r="D28" s="1"/>
      <c r="E28" s="1"/>
      <c r="F28" s="1"/>
      <c r="G28" s="1"/>
      <c r="H28" s="1"/>
      <c r="I28" s="5"/>
      <c r="J28" s="34"/>
      <c r="K28" s="1"/>
    </row>
    <row r="29" s="4" customFormat="1" spans="1:11">
      <c r="A29" s="1"/>
      <c r="B29" s="1"/>
      <c r="C29" s="1"/>
      <c r="D29" s="1"/>
      <c r="E29" s="1"/>
      <c r="F29" s="1"/>
      <c r="G29" s="1"/>
      <c r="H29" s="1"/>
      <c r="I29" s="5"/>
      <c r="J29" s="34"/>
      <c r="K29" s="1"/>
    </row>
    <row r="30" s="4" customFormat="1" spans="1:11">
      <c r="A30" s="1"/>
      <c r="B30" s="1"/>
      <c r="C30" s="1"/>
      <c r="D30" s="1"/>
      <c r="E30" s="1"/>
      <c r="F30" s="1"/>
      <c r="G30" s="1"/>
      <c r="H30" s="1"/>
      <c r="I30" s="5"/>
      <c r="J30" s="34"/>
      <c r="K30" s="1"/>
    </row>
    <row r="31" s="4" customFormat="1" spans="1:11">
      <c r="A31" s="1"/>
      <c r="B31" s="1"/>
      <c r="C31" s="1"/>
      <c r="D31" s="1"/>
      <c r="E31" s="1"/>
      <c r="F31" s="1"/>
      <c r="G31" s="1"/>
      <c r="H31" s="1"/>
      <c r="I31" s="5"/>
      <c r="J31" s="34"/>
      <c r="K31" s="1"/>
    </row>
    <row r="32" s="4" customFormat="1" spans="1:11">
      <c r="A32" s="1"/>
      <c r="B32" s="1"/>
      <c r="C32" s="1"/>
      <c r="D32" s="1"/>
      <c r="E32" s="1"/>
      <c r="F32" s="1"/>
      <c r="G32" s="1"/>
      <c r="H32" s="1"/>
      <c r="I32" s="5"/>
      <c r="J32" s="34"/>
      <c r="K32" s="1"/>
    </row>
    <row r="33" s="4" customFormat="1" spans="1:11">
      <c r="A33" s="1"/>
      <c r="B33" s="1"/>
      <c r="C33" s="1"/>
      <c r="D33" s="1"/>
      <c r="E33" s="1"/>
      <c r="F33" s="1"/>
      <c r="G33" s="1"/>
      <c r="H33" s="1"/>
      <c r="I33" s="5"/>
      <c r="J33" s="34"/>
      <c r="K33" s="1"/>
    </row>
    <row r="34" s="4" customFormat="1" spans="1:11">
      <c r="A34" s="1"/>
      <c r="B34" s="1"/>
      <c r="C34" s="1"/>
      <c r="D34" s="1"/>
      <c r="E34" s="1"/>
      <c r="F34" s="1"/>
      <c r="G34" s="1"/>
      <c r="H34" s="1"/>
      <c r="I34" s="5"/>
      <c r="J34" s="34"/>
      <c r="K34" s="1"/>
    </row>
    <row r="35" s="4" customFormat="1" spans="1:11">
      <c r="A35" s="1"/>
      <c r="B35" s="1"/>
      <c r="C35" s="1"/>
      <c r="D35" s="1"/>
      <c r="E35" s="1"/>
      <c r="F35" s="1"/>
      <c r="G35" s="1"/>
      <c r="H35" s="1"/>
      <c r="I35" s="5"/>
      <c r="J35" s="34"/>
      <c r="K35" s="1"/>
    </row>
    <row r="36" s="4" customFormat="1" spans="9:10">
      <c r="I36" s="5"/>
      <c r="J36" s="6"/>
    </row>
  </sheetData>
  <mergeCells count="12">
    <mergeCell ref="A1:K1"/>
    <mergeCell ref="A2:K2"/>
    <mergeCell ref="A3:E3"/>
    <mergeCell ref="A4:E4"/>
    <mergeCell ref="A26:B26"/>
    <mergeCell ref="B5:B6"/>
    <mergeCell ref="I8:I9"/>
    <mergeCell ref="I10:I11"/>
    <mergeCell ref="I14:I18"/>
    <mergeCell ref="I19:I20"/>
    <mergeCell ref="I21:I23"/>
    <mergeCell ref="K5:K6"/>
  </mergeCells>
  <pageMargins left="0.196527777777778" right="0.472222222222222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林业公示2号线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小黑猪</cp:lastModifiedBy>
  <dcterms:created xsi:type="dcterms:W3CDTF">2021-05-14T10:41:00Z</dcterms:created>
  <cp:lastPrinted>2021-07-14T00:12:00Z</cp:lastPrinted>
  <dcterms:modified xsi:type="dcterms:W3CDTF">2023-11-14T07:00:56Z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D0F9EAF7404D4AD1B59DD9B7E2E4CAC9_13</vt:lpwstr>
  </property>
</Properties>
</file>