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06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<sst xmlns="http://schemas.openxmlformats.org/spreadsheetml/2006/main" count="55">
  <si>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森林资源资产评估明细表</t>
  </si>
  <si>
    <t>评估基准日：2023年8月25日</t>
  </si>
  <si>
    <t>新立村</t>
  </si>
  <si>
    <t>被评估方：东杜屯集体</t>
  </si>
  <si>
    <t>序</t>
  </si>
  <si>
    <t>树木名称</t>
  </si>
  <si>
    <t>树龄</t>
  </si>
  <si>
    <t>树高</t>
  </si>
  <si>
    <t>胸(地)径</t>
  </si>
  <si>
    <t>株距</t>
  </si>
  <si>
    <t>行距</t>
  </si>
  <si>
    <t>面</t>
  </si>
  <si>
    <t>数量</t>
  </si>
  <si>
    <t>单价</t>
  </si>
  <si>
    <t>评估价值</t>
  </si>
  <si>
    <t>备注</t>
  </si>
  <si>
    <t>号</t>
  </si>
  <si>
    <t>（年）</t>
  </si>
  <si>
    <t>（m）</t>
  </si>
  <si>
    <t>（cm）</t>
  </si>
  <si>
    <t>(m)</t>
  </si>
  <si>
    <r>
      <rPr>
        <b/>
        <sz val="10"/>
        <rFont val="楷体_GB2312"/>
        <charset val="134"/>
      </rPr>
      <t>积(m</t>
    </r>
    <r>
      <rPr>
        <b/>
        <vertAlign val="superscript"/>
        <sz val="10"/>
        <rFont val="楷体_GB2312"/>
        <charset val="134"/>
      </rPr>
      <t>2</t>
    </r>
    <r>
      <rPr>
        <b/>
        <sz val="10"/>
        <rFont val="楷体_GB2312"/>
        <charset val="134"/>
      </rPr>
      <t>)</t>
    </r>
  </si>
  <si>
    <t>(棵)</t>
  </si>
  <si>
    <t>黑松</t>
  </si>
  <si>
    <t>胸36</t>
  </si>
  <si>
    <t>胸46</t>
  </si>
  <si>
    <t>榆树</t>
  </si>
  <si>
    <t>胸2</t>
  </si>
  <si>
    <t>胸4</t>
  </si>
  <si>
    <t>胸6</t>
  </si>
  <si>
    <t>胸8</t>
  </si>
  <si>
    <t>胸10</t>
  </si>
  <si>
    <t>胸12</t>
  </si>
  <si>
    <t>胸14</t>
  </si>
  <si>
    <t>胸16</t>
  </si>
  <si>
    <t>胸18</t>
  </si>
  <si>
    <t>胸20</t>
  </si>
  <si>
    <t>胸24</t>
  </si>
  <si>
    <t>落叶松</t>
  </si>
  <si>
    <r>
      <rPr>
        <sz val="10"/>
        <rFont val="宋体"/>
        <charset val="134"/>
      </rPr>
      <t>胸1</t>
    </r>
    <r>
      <rPr>
        <sz val="10"/>
        <rFont val="宋体"/>
        <charset val="134"/>
      </rPr>
      <t>4</t>
    </r>
  </si>
  <si>
    <t>山里红</t>
  </si>
  <si>
    <t>地2</t>
  </si>
  <si>
    <t>地4</t>
  </si>
  <si>
    <t>地6</t>
  </si>
  <si>
    <t>地8</t>
  </si>
  <si>
    <t>地10</t>
  </si>
  <si>
    <t>鼠李</t>
  </si>
  <si>
    <t>玫瑰</t>
  </si>
  <si>
    <t>丛</t>
  </si>
  <si>
    <t>杨树</t>
  </si>
  <si>
    <t>胸22</t>
  </si>
  <si>
    <t>柳树</t>
  </si>
  <si>
    <t>胸32</t>
  </si>
  <si>
    <t>白桦</t>
  </si>
  <si>
    <r>
      <rPr>
        <b/>
        <sz val="8"/>
        <rFont val="宋体"/>
        <charset val="134"/>
      </rPr>
      <t>合</t>
    </r>
    <r>
      <rPr>
        <b/>
        <sz val="8"/>
        <rFont val="Arial Narrow"/>
        <charset val="0"/>
      </rPr>
      <t xml:space="preserve">      </t>
    </r>
    <r>
      <rPr>
        <b/>
        <sz val="8"/>
        <rFont val="宋体"/>
        <charset val="134"/>
      </rPr>
      <t>计</t>
    </r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</si>
</sst>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176" formatCode="_(* #,##0_);_(* \(#,##0\);_(* &quot;-&quot;??_);_(@_)"/>
    <numFmt numFmtId="177" formatCode="_(* #,##0.00_);_(* \(#,##0.00\);_(* &quot;-&quot;??_);_(@_)"/>
    <numFmt numFmtId="178" formatCode="0.00_ "/>
    <numFmt numFmtId="44" formatCode="_ &quot;￥&quot;* #,##0.00_ ;_ &quot;￥&quot;* \-#,##0.00_ ;_ &quot;￥&quot;* &quot;-&quot;??_ ;_ @_ "/>
    <numFmt numFmtId="179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80" formatCode="0_ "/>
  </numFmts>
  <fonts count="35">
    <font>
      <sz val="11"/>
      <color theme="1"/>
      <name val="宋体"/>
      <charset val="134"/>
      <scheme val="minor"/>
    </font>
    <font>
      <sz val="12"/>
      <name val="Times New Roman"/>
      <charset val="0"/>
    </font>
    <font>
      <b/>
      <sz val="16"/>
      <name val="宋体"/>
      <charset val="134"/>
    </font>
    <font>
      <sz val="12"/>
      <name val="楷体_GB2312"/>
      <charset val="134"/>
    </font>
    <font>
      <sz val="12"/>
      <name val="宋体"/>
      <charset val="134"/>
    </font>
    <font>
      <sz val="10"/>
      <name val="楷体_GB2312"/>
      <charset val="134"/>
    </font>
    <font>
      <b/>
      <sz val="10"/>
      <name val="楷体_GB2312"/>
      <charset val="134"/>
    </font>
    <font>
      <sz val="10"/>
      <name val="宋体"/>
      <charset val="134"/>
    </font>
    <font>
      <b/>
      <sz val="8"/>
      <name val="宋体"/>
      <charset val="134"/>
    </font>
    <font>
      <b/>
      <sz val="12"/>
      <name val="Arial Narrow"/>
      <charset val="0"/>
    </font>
    <font>
      <sz val="10"/>
      <name val="昆仑楷体"/>
      <charset val="134"/>
    </font>
    <font>
      <sz val="10"/>
      <name val="Times New Roman"/>
      <charset val="0"/>
    </font>
    <font>
      <sz val="10"/>
      <name val="Arial Narrow"/>
      <charset val="0"/>
    </font>
    <font>
      <b/>
      <sz val="10"/>
      <name val="Arial Narrow"/>
      <charset val="0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vertAlign val="superscript"/>
      <sz val="10"/>
      <name val="楷体_GB2312"/>
      <charset val="134"/>
    </font>
    <font>
      <b/>
      <sz val="8"/>
      <name val="Arial Narrow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0" fontId="4" fillId="0" borderId="0" applyBorder="0"/>
    <xf numFmtId="0" fontId="16" fillId="3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0" fillId="29" borderId="12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2" fillId="17" borderId="12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25" fillId="17" borderId="11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4" fillId="0" borderId="0" xfId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 applyFill="1" applyAlignment="1"/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top"/>
    </xf>
    <xf numFmtId="0" fontId="6" fillId="0" borderId="2" xfId="1" applyFont="1" applyBorder="1" applyAlignment="1">
      <alignment horizontal="center" vertical="center"/>
    </xf>
    <xf numFmtId="0" fontId="5" fillId="0" borderId="2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/>
    </xf>
    <xf numFmtId="179" fontId="7" fillId="0" borderId="3" xfId="1" applyNumberFormat="1" applyFont="1" applyBorder="1" applyAlignment="1">
      <alignment horizontal="center"/>
    </xf>
    <xf numFmtId="0" fontId="8" fillId="0" borderId="4" xfId="0" applyFont="1" applyFill="1" applyBorder="1" applyAlignment="1">
      <alignment horizontal="centerContinuous" vertical="center"/>
    </xf>
    <xf numFmtId="0" fontId="9" fillId="0" borderId="5" xfId="0" applyFont="1" applyFill="1" applyBorder="1" applyAlignment="1">
      <alignment horizontal="centerContinuous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0" xfId="0" applyFont="1" applyFill="1" applyAlignment="1"/>
    <xf numFmtId="0" fontId="5" fillId="0" borderId="0" xfId="1" applyFont="1" applyFill="1"/>
    <xf numFmtId="178" fontId="7" fillId="0" borderId="3" xfId="1" applyNumberFormat="1" applyFont="1" applyBorder="1" applyAlignment="1">
      <alignment vertical="center"/>
    </xf>
    <xf numFmtId="178" fontId="9" fillId="0" borderId="3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Alignment="1"/>
    <xf numFmtId="0" fontId="7" fillId="0" borderId="0" xfId="1" applyFont="1" applyAlignment="1"/>
    <xf numFmtId="0" fontId="4" fillId="0" borderId="0" xfId="1" applyAlignment="1">
      <alignment horizontal="centerContinuous" vertical="center"/>
    </xf>
    <xf numFmtId="0" fontId="5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0" fontId="11" fillId="0" borderId="0" xfId="1" applyFont="1" applyFill="1" applyAlignment="1"/>
    <xf numFmtId="180" fontId="7" fillId="0" borderId="3" xfId="1" applyNumberFormat="1" applyFont="1" applyBorder="1" applyAlignment="1">
      <alignment horizontal="center"/>
    </xf>
    <xf numFmtId="178" fontId="7" fillId="0" borderId="3" xfId="1" applyNumberFormat="1" applyFont="1" applyBorder="1" applyAlignment="1">
      <alignment horizontal="center"/>
    </xf>
    <xf numFmtId="177" fontId="12" fillId="0" borderId="3" xfId="32" applyNumberFormat="1" applyFont="1" applyBorder="1" applyAlignment="1"/>
    <xf numFmtId="180" fontId="9" fillId="0" borderId="3" xfId="0" applyNumberFormat="1" applyFont="1" applyFill="1" applyBorder="1" applyAlignment="1">
      <alignment horizontal="center" vertical="center"/>
    </xf>
    <xf numFmtId="176" fontId="9" fillId="0" borderId="4" xfId="32" applyNumberFormat="1" applyFont="1" applyBorder="1" applyAlignment="1"/>
    <xf numFmtId="177" fontId="9" fillId="0" borderId="4" xfId="32" applyNumberFormat="1" applyFont="1" applyBorder="1" applyAlignment="1"/>
    <xf numFmtId="177" fontId="13" fillId="0" borderId="3" xfId="32" applyNumberFormat="1" applyFont="1" applyBorder="1" applyAlignment="1"/>
  </cellXfs>
  <cellStyles count="50">
    <cellStyle name="常规" xfId="0" builtinId="0"/>
    <cellStyle name="常规_绿化评估表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58"/>
  <sheetViews>
    <sheetView tabSelected="1" workbookViewId="0">
      <selection activeCell="J7" sqref="J7:J56"/>
    </sheetView>
  </sheetViews>
  <sheetFormatPr defaultColWidth="9.64285714285714" defaultRowHeight="19.5" customHeight="1"/>
  <cols>
    <col min="1" max="1" width="4.85714285714286" style="1" customWidth="1"/>
    <col min="2" max="2" width="9.72321428571429" style="1" customWidth="1"/>
    <col min="3" max="6" width="8.75" style="1" customWidth="1"/>
    <col min="7" max="7" width="8.47321428571429" style="1" customWidth="1"/>
    <col min="8" max="8" width="12.9196428571429" style="1" customWidth="1"/>
    <col min="9" max="9" width="9.44642857142857" style="1" customWidth="1"/>
    <col min="10" max="10" width="9.30357142857143" style="1" customWidth="1"/>
    <col min="11" max="11" width="14.4464285714286" style="1" customWidth="1"/>
    <col min="12" max="12" width="15" style="1" customWidth="1"/>
    <col min="13" max="13" width="14.0267857142857" style="1"/>
    <col min="14" max="16383" width="10" style="1"/>
  </cols>
  <sheetData>
    <row r="1" s="1" customFormat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3"/>
      <c r="B2" s="4"/>
      <c r="C2" s="4"/>
      <c r="D2" s="4"/>
      <c r="E2" s="4"/>
      <c r="F2" s="17" t="s">
        <v>1</v>
      </c>
      <c r="G2" s="17"/>
      <c r="H2" s="17"/>
      <c r="I2" s="17"/>
      <c r="J2" s="17"/>
      <c r="K2" s="17"/>
      <c r="L2" s="22"/>
    </row>
    <row r="3" s="1" customFormat="1" customHeight="1" spans="1:12">
      <c r="A3" s="3" t="s">
        <v>2</v>
      </c>
      <c r="B3" s="3"/>
      <c r="C3" s="4"/>
      <c r="D3" s="4"/>
      <c r="E3" s="4"/>
      <c r="F3" s="4"/>
      <c r="G3" s="4"/>
      <c r="H3" s="3"/>
      <c r="I3" s="17"/>
      <c r="J3" s="23"/>
      <c r="L3" s="22"/>
    </row>
    <row r="4" s="1" customFormat="1" customHeight="1" spans="1:12">
      <c r="A4" s="5" t="s">
        <v>3</v>
      </c>
      <c r="B4" s="6"/>
      <c r="C4" s="6"/>
      <c r="D4" s="6"/>
      <c r="E4" s="6"/>
      <c r="F4" s="6"/>
      <c r="G4" s="6"/>
      <c r="H4" s="18"/>
      <c r="I4" s="24"/>
      <c r="J4" s="25"/>
      <c r="K4" s="26"/>
      <c r="L4" s="6"/>
    </row>
    <row r="5" s="1" customFormat="1" customHeight="1" spans="1:12">
      <c r="A5" s="7" t="s">
        <v>4</v>
      </c>
      <c r="B5" s="8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8" t="s">
        <v>13</v>
      </c>
      <c r="K5" s="8" t="s">
        <v>14</v>
      </c>
      <c r="L5" s="8" t="s">
        <v>15</v>
      </c>
    </row>
    <row r="6" s="1" customFormat="1" customHeight="1" spans="1:12">
      <c r="A6" s="9" t="s">
        <v>16</v>
      </c>
      <c r="B6" s="10"/>
      <c r="C6" s="9" t="s">
        <v>17</v>
      </c>
      <c r="D6" s="9" t="s">
        <v>18</v>
      </c>
      <c r="E6" s="9" t="s">
        <v>19</v>
      </c>
      <c r="F6" s="9" t="s">
        <v>20</v>
      </c>
      <c r="G6" s="9" t="s">
        <v>20</v>
      </c>
      <c r="H6" s="9" t="s">
        <v>21</v>
      </c>
      <c r="I6" s="9" t="s">
        <v>22</v>
      </c>
      <c r="J6" s="10"/>
      <c r="K6" s="10"/>
      <c r="L6" s="10"/>
    </row>
    <row r="7" s="1" customFormat="1" customHeight="1" spans="1:13">
      <c r="A7" s="11">
        <v>1</v>
      </c>
      <c r="B7" s="12" t="s">
        <v>23</v>
      </c>
      <c r="C7" s="12"/>
      <c r="D7" s="12"/>
      <c r="E7" s="13" t="s">
        <v>24</v>
      </c>
      <c r="F7" s="13"/>
      <c r="G7" s="13"/>
      <c r="H7" s="19"/>
      <c r="I7" s="27">
        <v>1</v>
      </c>
      <c r="J7" s="28"/>
      <c r="K7" s="29">
        <f t="shared" ref="K7:K56" si="0">I7*J7</f>
        <v>0</v>
      </c>
      <c r="L7" s="10"/>
      <c r="M7" s="21"/>
    </row>
    <row r="8" s="1" customFormat="1" customHeight="1" spans="1:13">
      <c r="A8" s="11">
        <v>2</v>
      </c>
      <c r="B8" s="12" t="s">
        <v>23</v>
      </c>
      <c r="C8" s="12"/>
      <c r="D8" s="12"/>
      <c r="E8" s="13" t="s">
        <v>25</v>
      </c>
      <c r="F8" s="13"/>
      <c r="G8" s="13"/>
      <c r="H8" s="19"/>
      <c r="I8" s="27">
        <v>1</v>
      </c>
      <c r="J8" s="28"/>
      <c r="K8" s="29">
        <f t="shared" si="0"/>
        <v>0</v>
      </c>
      <c r="L8" s="10"/>
      <c r="M8" s="21"/>
    </row>
    <row r="9" s="1" customFormat="1" customHeight="1" spans="1:13">
      <c r="A9" s="11">
        <v>3</v>
      </c>
      <c r="B9" s="12" t="s">
        <v>26</v>
      </c>
      <c r="C9" s="12"/>
      <c r="D9" s="13"/>
      <c r="E9" s="13" t="s">
        <v>27</v>
      </c>
      <c r="F9" s="13"/>
      <c r="G9" s="13"/>
      <c r="H9" s="19"/>
      <c r="I9" s="27">
        <f>52+101</f>
        <v>153</v>
      </c>
      <c r="J9" s="28"/>
      <c r="K9" s="29">
        <f t="shared" si="0"/>
        <v>0</v>
      </c>
      <c r="L9" s="10"/>
      <c r="M9" s="21"/>
    </row>
    <row r="10" s="1" customFormat="1" customHeight="1" spans="1:13">
      <c r="A10" s="11">
        <v>4</v>
      </c>
      <c r="B10" s="12" t="s">
        <v>26</v>
      </c>
      <c r="C10" s="12"/>
      <c r="D10" s="13"/>
      <c r="E10" s="13" t="s">
        <v>28</v>
      </c>
      <c r="F10" s="13"/>
      <c r="G10" s="13"/>
      <c r="H10" s="19"/>
      <c r="I10" s="27">
        <f>90+90+141+25</f>
        <v>346</v>
      </c>
      <c r="J10" s="28"/>
      <c r="K10" s="29">
        <f t="shared" si="0"/>
        <v>0</v>
      </c>
      <c r="L10" s="10"/>
      <c r="M10" s="21"/>
    </row>
    <row r="11" s="1" customFormat="1" customHeight="1" spans="1:13">
      <c r="A11" s="11">
        <v>5</v>
      </c>
      <c r="B11" s="12" t="s">
        <v>26</v>
      </c>
      <c r="C11" s="12"/>
      <c r="D11" s="13"/>
      <c r="E11" s="13" t="s">
        <v>29</v>
      </c>
      <c r="F11" s="13"/>
      <c r="G11" s="13"/>
      <c r="H11" s="19"/>
      <c r="I11" s="27">
        <f>90+90+70+14</f>
        <v>264</v>
      </c>
      <c r="J11" s="28"/>
      <c r="K11" s="29">
        <f t="shared" si="0"/>
        <v>0</v>
      </c>
      <c r="L11" s="10"/>
      <c r="M11" s="21"/>
    </row>
    <row r="12" s="1" customFormat="1" customHeight="1" spans="1:13">
      <c r="A12" s="11">
        <v>6</v>
      </c>
      <c r="B12" s="12" t="s">
        <v>26</v>
      </c>
      <c r="C12" s="12"/>
      <c r="D12" s="13"/>
      <c r="E12" s="13" t="s">
        <v>30</v>
      </c>
      <c r="F12" s="13"/>
      <c r="G12" s="13"/>
      <c r="H12" s="19"/>
      <c r="I12" s="27">
        <f>90+90+42</f>
        <v>222</v>
      </c>
      <c r="J12" s="28"/>
      <c r="K12" s="29">
        <f t="shared" si="0"/>
        <v>0</v>
      </c>
      <c r="L12" s="10"/>
      <c r="M12" s="21"/>
    </row>
    <row r="13" s="1" customFormat="1" customHeight="1" spans="1:13">
      <c r="A13" s="11">
        <v>7</v>
      </c>
      <c r="B13" s="12" t="s">
        <v>26</v>
      </c>
      <c r="C13" s="12"/>
      <c r="D13" s="13"/>
      <c r="E13" s="13" t="s">
        <v>31</v>
      </c>
      <c r="F13" s="13"/>
      <c r="G13" s="13"/>
      <c r="H13" s="19"/>
      <c r="I13" s="27">
        <f>90+30</f>
        <v>120</v>
      </c>
      <c r="J13" s="28"/>
      <c r="K13" s="29">
        <f t="shared" si="0"/>
        <v>0</v>
      </c>
      <c r="L13" s="10"/>
      <c r="M13" s="21"/>
    </row>
    <row r="14" s="1" customFormat="1" customHeight="1" spans="1:13">
      <c r="A14" s="11">
        <v>8</v>
      </c>
      <c r="B14" s="12" t="s">
        <v>26</v>
      </c>
      <c r="C14" s="12"/>
      <c r="D14" s="13"/>
      <c r="E14" s="13" t="s">
        <v>32</v>
      </c>
      <c r="F14" s="13"/>
      <c r="G14" s="13"/>
      <c r="H14" s="19"/>
      <c r="I14" s="27">
        <v>27</v>
      </c>
      <c r="J14" s="28"/>
      <c r="K14" s="29">
        <f t="shared" si="0"/>
        <v>0</v>
      </c>
      <c r="L14" s="10"/>
      <c r="M14" s="21"/>
    </row>
    <row r="15" s="1" customFormat="1" customHeight="1" spans="1:13">
      <c r="A15" s="11">
        <v>9</v>
      </c>
      <c r="B15" s="12" t="s">
        <v>26</v>
      </c>
      <c r="C15" s="12"/>
      <c r="D15" s="13"/>
      <c r="E15" s="13" t="s">
        <v>33</v>
      </c>
      <c r="F15" s="13"/>
      <c r="G15" s="13"/>
      <c r="H15" s="19"/>
      <c r="I15" s="27">
        <v>26</v>
      </c>
      <c r="J15" s="28"/>
      <c r="K15" s="29">
        <f t="shared" si="0"/>
        <v>0</v>
      </c>
      <c r="L15" s="10"/>
      <c r="M15" s="21"/>
    </row>
    <row r="16" s="1" customFormat="1" customHeight="1" spans="1:13">
      <c r="A16" s="11">
        <v>10</v>
      </c>
      <c r="B16" s="12" t="s">
        <v>26</v>
      </c>
      <c r="C16" s="12"/>
      <c r="D16" s="13"/>
      <c r="E16" s="13" t="s">
        <v>34</v>
      </c>
      <c r="F16" s="13"/>
      <c r="G16" s="13"/>
      <c r="H16" s="19"/>
      <c r="I16" s="27">
        <v>10</v>
      </c>
      <c r="J16" s="28"/>
      <c r="K16" s="29">
        <f t="shared" si="0"/>
        <v>0</v>
      </c>
      <c r="L16" s="10"/>
      <c r="M16" s="21"/>
    </row>
    <row r="17" s="1" customFormat="1" customHeight="1" spans="1:13">
      <c r="A17" s="11">
        <v>11</v>
      </c>
      <c r="B17" s="12" t="s">
        <v>26</v>
      </c>
      <c r="C17" s="12"/>
      <c r="D17" s="13"/>
      <c r="E17" s="13" t="s">
        <v>35</v>
      </c>
      <c r="F17" s="13"/>
      <c r="G17" s="13"/>
      <c r="H17" s="19"/>
      <c r="I17" s="27">
        <v>6</v>
      </c>
      <c r="J17" s="28"/>
      <c r="K17" s="29">
        <f t="shared" si="0"/>
        <v>0</v>
      </c>
      <c r="L17" s="10"/>
      <c r="M17" s="21"/>
    </row>
    <row r="18" s="1" customFormat="1" customHeight="1" spans="1:13">
      <c r="A18" s="11">
        <v>12</v>
      </c>
      <c r="B18" s="12" t="s">
        <v>26</v>
      </c>
      <c r="C18" s="12"/>
      <c r="D18" s="13"/>
      <c r="E18" s="13" t="s">
        <v>36</v>
      </c>
      <c r="F18" s="13"/>
      <c r="G18" s="13"/>
      <c r="H18" s="19"/>
      <c r="I18" s="27">
        <v>5</v>
      </c>
      <c r="J18" s="28"/>
      <c r="K18" s="29">
        <f t="shared" si="0"/>
        <v>0</v>
      </c>
      <c r="L18" s="10"/>
      <c r="M18" s="21"/>
    </row>
    <row r="19" s="1" customFormat="1" customHeight="1" spans="1:13">
      <c r="A19" s="11">
        <v>13</v>
      </c>
      <c r="B19" s="12" t="s">
        <v>26</v>
      </c>
      <c r="C19" s="12"/>
      <c r="D19" s="13"/>
      <c r="E19" s="13" t="s">
        <v>37</v>
      </c>
      <c r="F19" s="13"/>
      <c r="G19" s="13"/>
      <c r="H19" s="19"/>
      <c r="I19" s="27">
        <v>2</v>
      </c>
      <c r="J19" s="28"/>
      <c r="K19" s="29">
        <f t="shared" si="0"/>
        <v>0</v>
      </c>
      <c r="L19" s="10"/>
      <c r="M19" s="21"/>
    </row>
    <row r="20" s="1" customFormat="1" customHeight="1" spans="1:13">
      <c r="A20" s="11">
        <v>14</v>
      </c>
      <c r="B20" s="12" t="s">
        <v>38</v>
      </c>
      <c r="C20" s="12"/>
      <c r="D20" s="13"/>
      <c r="E20" s="13" t="s">
        <v>32</v>
      </c>
      <c r="F20" s="13"/>
      <c r="G20" s="13"/>
      <c r="H20" s="19"/>
      <c r="I20" s="27">
        <v>1</v>
      </c>
      <c r="J20" s="28"/>
      <c r="K20" s="29">
        <f t="shared" si="0"/>
        <v>0</v>
      </c>
      <c r="L20" s="10"/>
      <c r="M20" s="21"/>
    </row>
    <row r="21" s="1" customFormat="1" customHeight="1" spans="1:13">
      <c r="A21" s="11">
        <v>15</v>
      </c>
      <c r="B21" s="12" t="s">
        <v>38</v>
      </c>
      <c r="C21" s="12"/>
      <c r="D21" s="13"/>
      <c r="E21" s="13" t="s">
        <v>39</v>
      </c>
      <c r="F21" s="13"/>
      <c r="G21" s="13"/>
      <c r="H21" s="19"/>
      <c r="I21" s="27">
        <v>1</v>
      </c>
      <c r="J21" s="28"/>
      <c r="K21" s="29">
        <f t="shared" si="0"/>
        <v>0</v>
      </c>
      <c r="L21" s="10"/>
      <c r="M21" s="21"/>
    </row>
    <row r="22" s="1" customFormat="1" customHeight="1" spans="1:13">
      <c r="A22" s="11">
        <v>16</v>
      </c>
      <c r="B22" s="12" t="s">
        <v>40</v>
      </c>
      <c r="C22" s="12"/>
      <c r="D22" s="13"/>
      <c r="E22" s="13" t="s">
        <v>41</v>
      </c>
      <c r="F22" s="13"/>
      <c r="G22" s="13"/>
      <c r="H22" s="19"/>
      <c r="I22" s="27">
        <v>37</v>
      </c>
      <c r="J22" s="28"/>
      <c r="K22" s="29">
        <f t="shared" si="0"/>
        <v>0</v>
      </c>
      <c r="L22" s="10"/>
      <c r="M22" s="21"/>
    </row>
    <row r="23" s="1" customFormat="1" customHeight="1" spans="1:13">
      <c r="A23" s="11">
        <v>17</v>
      </c>
      <c r="B23" s="12" t="s">
        <v>40</v>
      </c>
      <c r="C23" s="12"/>
      <c r="D23" s="13"/>
      <c r="E23" s="13" t="s">
        <v>42</v>
      </c>
      <c r="F23" s="13"/>
      <c r="G23" s="13"/>
      <c r="H23" s="19"/>
      <c r="I23" s="27">
        <v>116</v>
      </c>
      <c r="J23" s="28"/>
      <c r="K23" s="29">
        <f t="shared" si="0"/>
        <v>0</v>
      </c>
      <c r="L23" s="10"/>
      <c r="M23" s="21"/>
    </row>
    <row r="24" s="1" customFormat="1" customHeight="1" spans="1:13">
      <c r="A24" s="11">
        <v>18</v>
      </c>
      <c r="B24" s="12" t="s">
        <v>40</v>
      </c>
      <c r="C24" s="12"/>
      <c r="D24" s="13"/>
      <c r="E24" s="13" t="s">
        <v>43</v>
      </c>
      <c r="F24" s="13"/>
      <c r="G24" s="13"/>
      <c r="H24" s="19"/>
      <c r="I24" s="27">
        <v>33</v>
      </c>
      <c r="J24" s="28"/>
      <c r="K24" s="29">
        <f t="shared" si="0"/>
        <v>0</v>
      </c>
      <c r="L24" s="10"/>
      <c r="M24" s="21"/>
    </row>
    <row r="25" s="1" customFormat="1" customHeight="1" spans="1:13">
      <c r="A25" s="11">
        <v>19</v>
      </c>
      <c r="B25" s="12" t="s">
        <v>40</v>
      </c>
      <c r="C25" s="12"/>
      <c r="D25" s="13"/>
      <c r="E25" s="13" t="s">
        <v>44</v>
      </c>
      <c r="F25" s="13"/>
      <c r="G25" s="13"/>
      <c r="H25" s="19"/>
      <c r="I25" s="27">
        <v>2</v>
      </c>
      <c r="J25" s="28"/>
      <c r="K25" s="29">
        <f t="shared" si="0"/>
        <v>0</v>
      </c>
      <c r="L25" s="10"/>
      <c r="M25" s="21"/>
    </row>
    <row r="26" s="1" customFormat="1" customHeight="1" spans="1:13">
      <c r="A26" s="11">
        <v>20</v>
      </c>
      <c r="B26" s="12" t="s">
        <v>40</v>
      </c>
      <c r="C26" s="12"/>
      <c r="D26" s="12"/>
      <c r="E26" s="12" t="s">
        <v>45</v>
      </c>
      <c r="F26" s="12"/>
      <c r="G26" s="12"/>
      <c r="H26" s="19"/>
      <c r="I26" s="12">
        <v>1</v>
      </c>
      <c r="J26" s="28"/>
      <c r="K26" s="29">
        <f t="shared" si="0"/>
        <v>0</v>
      </c>
      <c r="L26" s="10"/>
      <c r="M26" s="21"/>
    </row>
    <row r="27" s="1" customFormat="1" customHeight="1" spans="1:12">
      <c r="A27" s="11">
        <v>21</v>
      </c>
      <c r="B27" s="12" t="s">
        <v>46</v>
      </c>
      <c r="C27" s="12"/>
      <c r="D27" s="12"/>
      <c r="E27" s="12" t="s">
        <v>41</v>
      </c>
      <c r="F27" s="12"/>
      <c r="G27" s="12"/>
      <c r="H27" s="19"/>
      <c r="I27" s="12">
        <v>2</v>
      </c>
      <c r="J27" s="28"/>
      <c r="K27" s="29">
        <f t="shared" si="0"/>
        <v>0</v>
      </c>
      <c r="L27" s="10"/>
    </row>
    <row r="28" s="1" customFormat="1" customHeight="1" spans="1:12">
      <c r="A28" s="11">
        <v>22</v>
      </c>
      <c r="B28" s="12" t="s">
        <v>47</v>
      </c>
      <c r="C28" s="12"/>
      <c r="D28" s="12">
        <v>1.2</v>
      </c>
      <c r="E28" s="12" t="s">
        <v>48</v>
      </c>
      <c r="F28" s="12"/>
      <c r="G28" s="12"/>
      <c r="H28" s="19"/>
      <c r="I28" s="12">
        <v>99</v>
      </c>
      <c r="J28" s="28"/>
      <c r="K28" s="29">
        <f t="shared" si="0"/>
        <v>0</v>
      </c>
      <c r="L28" s="10"/>
    </row>
    <row r="29" s="1" customFormat="1" customHeight="1" spans="1:12">
      <c r="A29" s="11">
        <v>23</v>
      </c>
      <c r="B29" s="12" t="s">
        <v>49</v>
      </c>
      <c r="C29" s="12"/>
      <c r="D29" s="12"/>
      <c r="E29" s="12" t="s">
        <v>27</v>
      </c>
      <c r="F29" s="12"/>
      <c r="G29" s="12"/>
      <c r="H29" s="19"/>
      <c r="I29" s="12">
        <v>11</v>
      </c>
      <c r="J29" s="28"/>
      <c r="K29" s="29">
        <f t="shared" si="0"/>
        <v>0</v>
      </c>
      <c r="L29" s="10"/>
    </row>
    <row r="30" s="1" customFormat="1" customHeight="1" spans="1:12">
      <c r="A30" s="11">
        <v>24</v>
      </c>
      <c r="B30" s="12" t="s">
        <v>49</v>
      </c>
      <c r="C30" s="12"/>
      <c r="D30" s="12"/>
      <c r="E30" s="12" t="s">
        <v>28</v>
      </c>
      <c r="F30" s="12"/>
      <c r="G30" s="12"/>
      <c r="H30" s="19"/>
      <c r="I30" s="12">
        <f>30+6</f>
        <v>36</v>
      </c>
      <c r="J30" s="28"/>
      <c r="K30" s="29">
        <f t="shared" si="0"/>
        <v>0</v>
      </c>
      <c r="L30" s="10"/>
    </row>
    <row r="31" s="1" customFormat="1" customHeight="1" spans="1:12">
      <c r="A31" s="11">
        <v>25</v>
      </c>
      <c r="B31" s="12" t="s">
        <v>49</v>
      </c>
      <c r="C31" s="12"/>
      <c r="D31" s="12"/>
      <c r="E31" s="12" t="s">
        <v>29</v>
      </c>
      <c r="F31" s="12"/>
      <c r="G31" s="12"/>
      <c r="H31" s="19"/>
      <c r="I31" s="12">
        <f>30+3</f>
        <v>33</v>
      </c>
      <c r="J31" s="28"/>
      <c r="K31" s="29">
        <f t="shared" si="0"/>
        <v>0</v>
      </c>
      <c r="L31" s="10"/>
    </row>
    <row r="32" s="1" customFormat="1" customHeight="1" spans="1:12">
      <c r="A32" s="11">
        <v>26</v>
      </c>
      <c r="B32" s="12" t="s">
        <v>49</v>
      </c>
      <c r="C32" s="12"/>
      <c r="D32" s="12"/>
      <c r="E32" s="12" t="s">
        <v>30</v>
      </c>
      <c r="F32" s="12"/>
      <c r="G32" s="12"/>
      <c r="H32" s="19"/>
      <c r="I32" s="12">
        <f>30+10</f>
        <v>40</v>
      </c>
      <c r="J32" s="28"/>
      <c r="K32" s="29">
        <f t="shared" si="0"/>
        <v>0</v>
      </c>
      <c r="L32" s="10"/>
    </row>
    <row r="33" s="1" customFormat="1" customHeight="1" spans="1:12">
      <c r="A33" s="11">
        <v>27</v>
      </c>
      <c r="B33" s="12" t="s">
        <v>49</v>
      </c>
      <c r="C33" s="12"/>
      <c r="D33" s="12"/>
      <c r="E33" s="12" t="s">
        <v>31</v>
      </c>
      <c r="F33" s="12"/>
      <c r="G33" s="12"/>
      <c r="H33" s="19"/>
      <c r="I33" s="12">
        <f>30+5</f>
        <v>35</v>
      </c>
      <c r="J33" s="28"/>
      <c r="K33" s="29">
        <f t="shared" si="0"/>
        <v>0</v>
      </c>
      <c r="L33" s="10"/>
    </row>
    <row r="34" s="1" customFormat="1" customHeight="1" spans="1:12">
      <c r="A34" s="11">
        <v>28</v>
      </c>
      <c r="B34" s="12" t="s">
        <v>49</v>
      </c>
      <c r="C34" s="12"/>
      <c r="D34" s="12"/>
      <c r="E34" s="12" t="s">
        <v>32</v>
      </c>
      <c r="F34" s="12"/>
      <c r="G34" s="12"/>
      <c r="H34" s="19"/>
      <c r="I34" s="12">
        <v>5</v>
      </c>
      <c r="J34" s="28"/>
      <c r="K34" s="29">
        <f t="shared" si="0"/>
        <v>0</v>
      </c>
      <c r="L34" s="10"/>
    </row>
    <row r="35" s="1" customFormat="1" customHeight="1" spans="1:12">
      <c r="A35" s="11">
        <v>29</v>
      </c>
      <c r="B35" s="12" t="s">
        <v>49</v>
      </c>
      <c r="C35" s="12"/>
      <c r="D35" s="12"/>
      <c r="E35" s="12" t="s">
        <v>33</v>
      </c>
      <c r="F35" s="12"/>
      <c r="G35" s="12"/>
      <c r="H35" s="19"/>
      <c r="I35" s="12">
        <v>3</v>
      </c>
      <c r="J35" s="28"/>
      <c r="K35" s="29">
        <f t="shared" si="0"/>
        <v>0</v>
      </c>
      <c r="L35" s="10"/>
    </row>
    <row r="36" s="1" customFormat="1" customHeight="1" spans="1:12">
      <c r="A36" s="11">
        <v>30</v>
      </c>
      <c r="B36" s="12" t="s">
        <v>49</v>
      </c>
      <c r="C36" s="12"/>
      <c r="D36" s="12"/>
      <c r="E36" s="12" t="s">
        <v>50</v>
      </c>
      <c r="F36" s="12"/>
      <c r="G36" s="12"/>
      <c r="H36" s="19"/>
      <c r="I36" s="12">
        <v>1</v>
      </c>
      <c r="J36" s="28"/>
      <c r="K36" s="29">
        <f t="shared" si="0"/>
        <v>0</v>
      </c>
      <c r="L36" s="10"/>
    </row>
    <row r="37" s="1" customFormat="1" customHeight="1" spans="1:12">
      <c r="A37" s="11">
        <v>31</v>
      </c>
      <c r="B37" s="12" t="s">
        <v>51</v>
      </c>
      <c r="C37" s="12"/>
      <c r="D37" s="12"/>
      <c r="E37" s="12" t="s">
        <v>27</v>
      </c>
      <c r="F37" s="12"/>
      <c r="G37" s="12"/>
      <c r="H37" s="19"/>
      <c r="I37" s="12">
        <f>30+30+243</f>
        <v>303</v>
      </c>
      <c r="J37" s="28"/>
      <c r="K37" s="29">
        <f t="shared" si="0"/>
        <v>0</v>
      </c>
      <c r="L37" s="10"/>
    </row>
    <row r="38" s="1" customFormat="1" customHeight="1" spans="1:12">
      <c r="A38" s="11">
        <v>32</v>
      </c>
      <c r="B38" s="12" t="s">
        <v>51</v>
      </c>
      <c r="C38" s="12"/>
      <c r="D38" s="12"/>
      <c r="E38" s="12" t="s">
        <v>28</v>
      </c>
      <c r="F38" s="12"/>
      <c r="G38" s="12"/>
      <c r="H38" s="19"/>
      <c r="I38" s="12">
        <f>30+30+466</f>
        <v>526</v>
      </c>
      <c r="J38" s="28"/>
      <c r="K38" s="29">
        <f t="shared" si="0"/>
        <v>0</v>
      </c>
      <c r="L38" s="10"/>
    </row>
    <row r="39" s="1" customFormat="1" customHeight="1" spans="1:12">
      <c r="A39" s="11">
        <v>33</v>
      </c>
      <c r="B39" s="12" t="s">
        <v>51</v>
      </c>
      <c r="C39" s="12"/>
      <c r="D39" s="12"/>
      <c r="E39" s="12" t="s">
        <v>29</v>
      </c>
      <c r="F39" s="12"/>
      <c r="G39" s="12"/>
      <c r="H39" s="19"/>
      <c r="I39" s="12">
        <f>30+30+460</f>
        <v>520</v>
      </c>
      <c r="J39" s="28"/>
      <c r="K39" s="29">
        <f t="shared" si="0"/>
        <v>0</v>
      </c>
      <c r="L39" s="10"/>
    </row>
    <row r="40" s="1" customFormat="1" customHeight="1" spans="1:12">
      <c r="A40" s="11">
        <v>34</v>
      </c>
      <c r="B40" s="12" t="s">
        <v>51</v>
      </c>
      <c r="C40" s="12"/>
      <c r="D40" s="12"/>
      <c r="E40" s="12" t="s">
        <v>30</v>
      </c>
      <c r="F40" s="12"/>
      <c r="G40" s="12"/>
      <c r="H40" s="19"/>
      <c r="I40" s="12">
        <f>30+30+90</f>
        <v>150</v>
      </c>
      <c r="J40" s="28"/>
      <c r="K40" s="29">
        <f t="shared" si="0"/>
        <v>0</v>
      </c>
      <c r="L40" s="10"/>
    </row>
    <row r="41" s="1" customFormat="1" customHeight="1" spans="1:12">
      <c r="A41" s="11">
        <v>35</v>
      </c>
      <c r="B41" s="12" t="s">
        <v>51</v>
      </c>
      <c r="C41" s="12"/>
      <c r="D41" s="12"/>
      <c r="E41" s="12" t="s">
        <v>31</v>
      </c>
      <c r="F41" s="12"/>
      <c r="G41" s="12"/>
      <c r="H41" s="19"/>
      <c r="I41" s="12">
        <f>30+30+17</f>
        <v>77</v>
      </c>
      <c r="J41" s="28"/>
      <c r="K41" s="29">
        <f t="shared" si="0"/>
        <v>0</v>
      </c>
      <c r="L41" s="10"/>
    </row>
    <row r="42" s="1" customFormat="1" customHeight="1" spans="1:12">
      <c r="A42" s="11">
        <v>36</v>
      </c>
      <c r="B42" s="12" t="s">
        <v>51</v>
      </c>
      <c r="C42" s="12"/>
      <c r="D42" s="12"/>
      <c r="E42" s="12" t="s">
        <v>32</v>
      </c>
      <c r="F42" s="12"/>
      <c r="G42" s="12"/>
      <c r="H42" s="19"/>
      <c r="I42" s="12">
        <v>14</v>
      </c>
      <c r="J42" s="28"/>
      <c r="K42" s="29">
        <f t="shared" si="0"/>
        <v>0</v>
      </c>
      <c r="L42" s="10"/>
    </row>
    <row r="43" s="1" customFormat="1" customHeight="1" spans="1:12">
      <c r="A43" s="11">
        <v>37</v>
      </c>
      <c r="B43" s="12" t="s">
        <v>51</v>
      </c>
      <c r="C43" s="12"/>
      <c r="D43" s="12"/>
      <c r="E43" s="12" t="s">
        <v>33</v>
      </c>
      <c r="F43" s="12"/>
      <c r="G43" s="12"/>
      <c r="H43" s="19"/>
      <c r="I43" s="12">
        <v>30</v>
      </c>
      <c r="J43" s="28"/>
      <c r="K43" s="29">
        <f t="shared" si="0"/>
        <v>0</v>
      </c>
      <c r="L43" s="10"/>
    </row>
    <row r="44" s="1" customFormat="1" customHeight="1" spans="1:12">
      <c r="A44" s="11">
        <v>38</v>
      </c>
      <c r="B44" s="12" t="s">
        <v>51</v>
      </c>
      <c r="C44" s="12"/>
      <c r="D44" s="12"/>
      <c r="E44" s="12" t="s">
        <v>34</v>
      </c>
      <c r="F44" s="12"/>
      <c r="G44" s="12"/>
      <c r="H44" s="19"/>
      <c r="I44" s="12">
        <v>1</v>
      </c>
      <c r="J44" s="28"/>
      <c r="K44" s="29">
        <f t="shared" si="0"/>
        <v>0</v>
      </c>
      <c r="L44" s="10"/>
    </row>
    <row r="45" s="1" customFormat="1" customHeight="1" spans="1:12">
      <c r="A45" s="11">
        <v>39</v>
      </c>
      <c r="B45" s="12" t="s">
        <v>51</v>
      </c>
      <c r="C45" s="12"/>
      <c r="D45" s="12"/>
      <c r="E45" s="12" t="s">
        <v>35</v>
      </c>
      <c r="F45" s="12"/>
      <c r="G45" s="12"/>
      <c r="H45" s="19"/>
      <c r="I45" s="12">
        <v>1</v>
      </c>
      <c r="J45" s="28"/>
      <c r="K45" s="29">
        <f t="shared" si="0"/>
        <v>0</v>
      </c>
      <c r="L45" s="10"/>
    </row>
    <row r="46" s="1" customFormat="1" customHeight="1" spans="1:12">
      <c r="A46" s="11">
        <v>40</v>
      </c>
      <c r="B46" s="12" t="s">
        <v>51</v>
      </c>
      <c r="C46" s="12"/>
      <c r="D46" s="12"/>
      <c r="E46" s="12" t="s">
        <v>50</v>
      </c>
      <c r="F46" s="12"/>
      <c r="G46" s="12"/>
      <c r="H46" s="19"/>
      <c r="I46" s="12">
        <v>1</v>
      </c>
      <c r="J46" s="28"/>
      <c r="K46" s="29">
        <f t="shared" si="0"/>
        <v>0</v>
      </c>
      <c r="L46" s="10"/>
    </row>
    <row r="47" s="1" customFormat="1" customHeight="1" spans="1:12">
      <c r="A47" s="11">
        <v>41</v>
      </c>
      <c r="B47" s="12" t="s">
        <v>51</v>
      </c>
      <c r="C47" s="12"/>
      <c r="D47" s="12"/>
      <c r="E47" s="12" t="s">
        <v>52</v>
      </c>
      <c r="F47" s="12"/>
      <c r="G47" s="12"/>
      <c r="H47" s="19"/>
      <c r="I47" s="12">
        <v>1</v>
      </c>
      <c r="J47" s="28"/>
      <c r="K47" s="29">
        <f t="shared" si="0"/>
        <v>0</v>
      </c>
      <c r="L47" s="10"/>
    </row>
    <row r="48" s="1" customFormat="1" customHeight="1" spans="1:12">
      <c r="A48" s="11">
        <v>42</v>
      </c>
      <c r="B48" s="12" t="s">
        <v>53</v>
      </c>
      <c r="C48" s="12"/>
      <c r="D48" s="12"/>
      <c r="E48" s="12" t="s">
        <v>27</v>
      </c>
      <c r="F48" s="12"/>
      <c r="G48" s="12"/>
      <c r="H48" s="19"/>
      <c r="I48" s="12">
        <v>31</v>
      </c>
      <c r="J48" s="28"/>
      <c r="K48" s="29">
        <f t="shared" si="0"/>
        <v>0</v>
      </c>
      <c r="L48" s="10"/>
    </row>
    <row r="49" s="1" customFormat="1" customHeight="1" spans="1:12">
      <c r="A49" s="11">
        <v>43</v>
      </c>
      <c r="B49" s="12" t="s">
        <v>53</v>
      </c>
      <c r="C49" s="12"/>
      <c r="D49" s="12"/>
      <c r="E49" s="12" t="s">
        <v>28</v>
      </c>
      <c r="F49" s="12"/>
      <c r="G49" s="12"/>
      <c r="H49" s="19"/>
      <c r="I49" s="12">
        <v>49</v>
      </c>
      <c r="J49" s="28"/>
      <c r="K49" s="29">
        <f t="shared" si="0"/>
        <v>0</v>
      </c>
      <c r="L49" s="10"/>
    </row>
    <row r="50" s="1" customFormat="1" customHeight="1" spans="1:12">
      <c r="A50" s="11">
        <v>44</v>
      </c>
      <c r="B50" s="12" t="s">
        <v>53</v>
      </c>
      <c r="C50" s="12"/>
      <c r="D50" s="12"/>
      <c r="E50" s="12" t="s">
        <v>29</v>
      </c>
      <c r="F50" s="12"/>
      <c r="G50" s="12"/>
      <c r="H50" s="19"/>
      <c r="I50" s="12">
        <v>7</v>
      </c>
      <c r="J50" s="28"/>
      <c r="K50" s="29">
        <f t="shared" si="0"/>
        <v>0</v>
      </c>
      <c r="L50" s="10"/>
    </row>
    <row r="51" s="1" customFormat="1" customHeight="1" spans="1:12">
      <c r="A51" s="11">
        <v>45</v>
      </c>
      <c r="B51" s="12" t="s">
        <v>53</v>
      </c>
      <c r="C51" s="12"/>
      <c r="D51" s="12"/>
      <c r="E51" s="12" t="s">
        <v>30</v>
      </c>
      <c r="F51" s="12"/>
      <c r="G51" s="12"/>
      <c r="H51" s="19"/>
      <c r="I51" s="12">
        <v>5</v>
      </c>
      <c r="J51" s="28"/>
      <c r="K51" s="29">
        <f t="shared" si="0"/>
        <v>0</v>
      </c>
      <c r="L51" s="10"/>
    </row>
    <row r="52" s="1" customFormat="1" customHeight="1" spans="1:12">
      <c r="A52" s="11">
        <v>46</v>
      </c>
      <c r="B52" s="12" t="s">
        <v>53</v>
      </c>
      <c r="C52" s="12"/>
      <c r="D52" s="12"/>
      <c r="E52" s="12" t="s">
        <v>31</v>
      </c>
      <c r="F52" s="12"/>
      <c r="G52" s="12"/>
      <c r="H52" s="19"/>
      <c r="I52" s="12">
        <v>11</v>
      </c>
      <c r="J52" s="28"/>
      <c r="K52" s="29">
        <f t="shared" si="0"/>
        <v>0</v>
      </c>
      <c r="L52" s="10"/>
    </row>
    <row r="53" s="1" customFormat="1" customHeight="1" spans="1:12">
      <c r="A53" s="11">
        <v>47</v>
      </c>
      <c r="B53" s="12" t="s">
        <v>53</v>
      </c>
      <c r="C53" s="12"/>
      <c r="D53" s="12"/>
      <c r="E53" s="12" t="s">
        <v>32</v>
      </c>
      <c r="F53" s="12"/>
      <c r="G53" s="12"/>
      <c r="H53" s="19"/>
      <c r="I53" s="12">
        <v>5</v>
      </c>
      <c r="J53" s="28"/>
      <c r="K53" s="29">
        <f t="shared" si="0"/>
        <v>0</v>
      </c>
      <c r="L53" s="10"/>
    </row>
    <row r="54" s="1" customFormat="1" customHeight="1" spans="1:12">
      <c r="A54" s="11">
        <v>48</v>
      </c>
      <c r="B54" s="12" t="s">
        <v>53</v>
      </c>
      <c r="C54" s="12"/>
      <c r="D54" s="12"/>
      <c r="E54" s="12" t="s">
        <v>33</v>
      </c>
      <c r="F54" s="12"/>
      <c r="G54" s="12"/>
      <c r="H54" s="19"/>
      <c r="I54" s="12">
        <v>1</v>
      </c>
      <c r="J54" s="28"/>
      <c r="K54" s="29">
        <f t="shared" si="0"/>
        <v>0</v>
      </c>
      <c r="L54" s="10"/>
    </row>
    <row r="55" s="1" customFormat="1" customHeight="1" spans="1:12">
      <c r="A55" s="11">
        <v>49</v>
      </c>
      <c r="B55" s="12" t="s">
        <v>23</v>
      </c>
      <c r="C55" s="12"/>
      <c r="D55" s="12"/>
      <c r="E55" s="12" t="s">
        <v>31</v>
      </c>
      <c r="F55" s="12"/>
      <c r="G55" s="12"/>
      <c r="H55" s="19"/>
      <c r="I55" s="12">
        <v>6</v>
      </c>
      <c r="J55" s="28"/>
      <c r="K55" s="29">
        <f t="shared" si="0"/>
        <v>0</v>
      </c>
      <c r="L55" s="10"/>
    </row>
    <row r="56" s="1" customFormat="1" customHeight="1" spans="1:12">
      <c r="A56" s="11">
        <v>50</v>
      </c>
      <c r="B56" s="12" t="s">
        <v>23</v>
      </c>
      <c r="C56" s="12"/>
      <c r="D56" s="12"/>
      <c r="E56" s="12" t="s">
        <v>32</v>
      </c>
      <c r="F56" s="12"/>
      <c r="G56" s="12"/>
      <c r="H56" s="19"/>
      <c r="I56" s="12">
        <v>1</v>
      </c>
      <c r="J56" s="28"/>
      <c r="K56" s="29">
        <f t="shared" si="0"/>
        <v>0</v>
      </c>
      <c r="L56" s="10"/>
    </row>
    <row r="57" s="1" customFormat="1" customHeight="1" spans="1:12">
      <c r="A57" s="14" t="s">
        <v>54</v>
      </c>
      <c r="B57" s="15"/>
      <c r="C57" s="16"/>
      <c r="D57" s="16"/>
      <c r="E57" s="16"/>
      <c r="F57" s="16"/>
      <c r="G57" s="16"/>
      <c r="H57" s="20">
        <f t="shared" ref="H57:K57" si="1">SUM(H7:H56)</f>
        <v>0</v>
      </c>
      <c r="I57" s="30">
        <f t="shared" si="1"/>
        <v>3379</v>
      </c>
      <c r="J57" s="31"/>
      <c r="K57" s="32">
        <f t="shared" si="1"/>
        <v>0</v>
      </c>
      <c r="L57" s="33"/>
    </row>
    <row r="58" s="1" customFormat="1" customHeight="1" spans="8:8">
      <c r="H58" s="21"/>
    </row>
  </sheetData>
  <mergeCells count="6">
    <mergeCell ref="A1:L1"/>
    <mergeCell ref="A3:B3"/>
    <mergeCell ref="B5:B6"/>
    <mergeCell ref="J5:J6"/>
    <mergeCell ref="K5:K6"/>
    <mergeCell ref="L5:L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iPhone</cp:lastModifiedBy>
  <dcterms:created xsi:type="dcterms:W3CDTF">2023-09-01T16:02:51Z</dcterms:created>
  <dcterms:modified xsi:type="dcterms:W3CDTF">2023-09-06T23:50:52Z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2052-12.3.0</vt:lpwstr>
  </property>
  <property fmtid="{D5CDD505-2E9C-101B-9397-08002B2CF9AE}" pid="3" name="ICV">
    <vt:lpwstr>7D9EF41B33EE71D95C10F964C6803992_33</vt:lpwstr>
  </property>
</Properties>
</file>